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175" windowHeight="8535" activeTab="0"/>
  </bookViews>
  <sheets>
    <sheet name="Queuing model for doctor" sheetId="1" r:id="rId1"/>
    <sheet name="Multiserver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<sst xmlns="http://schemas.openxmlformats.org/spreadsheetml/2006/main" count="21" uniqueCount="21">
  <si>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Queue</t>
  </si>
  <si>
    <t>arrival rate/min</t>
  </si>
  <si>
    <t>service time (min)</t>
  </si>
  <si>
    <t>residence time (min)</t>
  </si>
  <si>
    <t>time in system (average, min)</t>
  </si>
  <si>
    <t>servers</t>
  </si>
  <si>
    <t>rho</t>
  </si>
  <si>
    <t>C</t>
  </si>
  <si>
    <t>4 single-server queues</t>
  </si>
  <si>
    <t>a single 4-server queue</t>
  </si>
  <si>
    <t>ρ</t>
  </si>
  <si>
    <t>sign-in</t>
  </si>
  <si>
    <t>To explore this model, try a couple of types of changes</t>
  </si>
  <si>
    <t xml:space="preserve"> </t>
  </si>
  <si>
    <t>prep with nurse</t>
  </si>
  <si>
    <t>blood test</t>
  </si>
  <si>
    <t>doctor</t>
  </si>
  <si>
    <t>patients in the building (average)</t>
  </si>
  <si>
    <t>2. Add servers in cell E18 (these correspond to additional doctors)</t>
  </si>
  <si>
    <t>1. The system arrival rate is in cell C15, patients/min arriving at the sign-in table - gradually increase this toward 0.315789</t>
  </si>
  <si>
    <t>NOTE: negative residence time means that utilization (rho) exceeds 1; that is, the queue is unstable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</si>
</sst>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4 single-server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Multiserver!$A$2:$A$26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Multiserver!$B$2:$B$26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single 4-server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Multiserver!$C$2:$C$26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residence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6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4</xdr:row>
      <xdr:rowOff>28575</xdr:rowOff>
    </xdr:from>
    <xdr:to>
      <xdr:col>9</xdr:col>
      <xdr:colOff>0</xdr:colOff>
      <xdr:row>5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5114925" y="676275"/>
          <a:ext cx="762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Doctor</a:t>
          </a:r>
        </a:p>
      </xdr:txBody>
    </xdr:sp>
    <xdr:clientData/>
  </xdr:twoCellAnchor>
  <xdr:twoCellAnchor>
    <xdr:from>
      <xdr:col>3</xdr:col>
      <xdr:colOff>228600</xdr:colOff>
      <xdr:row>4</xdr:row>
      <xdr:rowOff>28575</xdr:rowOff>
    </xdr:from>
    <xdr:to>
      <xdr:col>5</xdr:col>
      <xdr:colOff>28575</xdr:colOff>
      <xdr:row>5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2428875" y="676275"/>
          <a:ext cx="990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Prep with nurse</a:t>
          </a:r>
        </a:p>
      </xdr:txBody>
    </xdr:sp>
    <xdr:clientData/>
  </xdr:twoCellAnchor>
  <xdr:twoCellAnchor>
    <xdr:from>
      <xdr:col>1</xdr:col>
      <xdr:colOff>390525</xdr:colOff>
      <xdr:row>4</xdr:row>
      <xdr:rowOff>28575</xdr:rowOff>
    </xdr:from>
    <xdr:to>
      <xdr:col>2</xdr:col>
      <xdr:colOff>95250</xdr:colOff>
      <xdr:row>5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1000125" y="67627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Sign-in</a:t>
          </a:r>
        </a:p>
      </xdr:txBody>
    </xdr:sp>
    <xdr:clientData/>
  </xdr:twoCellAnchor>
  <xdr:twoCellAnchor>
    <xdr:from>
      <xdr:col>2</xdr:col>
      <xdr:colOff>95250</xdr:colOff>
      <xdr:row>4</xdr:row>
      <xdr:rowOff>152400</xdr:rowOff>
    </xdr:from>
    <xdr:to>
      <xdr:col>3</xdr:col>
      <xdr:colOff>228600</xdr:colOff>
      <xdr:row>4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638300" y="80010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152400</xdr:rowOff>
    </xdr:from>
    <xdr:to>
      <xdr:col>7</xdr:col>
      <xdr:colOff>342900</xdr:colOff>
      <xdr:row>4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3419475" y="800100"/>
          <a:ext cx="1695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104775</xdr:rowOff>
    </xdr:from>
    <xdr:to>
      <xdr:col>8</xdr:col>
      <xdr:colOff>228600</xdr:colOff>
      <xdr:row>9</xdr:row>
      <xdr:rowOff>133350</xdr:rowOff>
    </xdr:to>
    <xdr:sp>
      <xdr:nvSpPr>
        <xdr:cNvPr id="6" name="AutoShape 17"/>
        <xdr:cNvSpPr>
          <a:spLocks/>
        </xdr:cNvSpPr>
      </xdr:nvSpPr>
      <xdr:spPr>
        <a:xfrm flipH="1">
          <a:off x="4505325" y="914400"/>
          <a:ext cx="99060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</xdr:row>
      <xdr:rowOff>133350</xdr:rowOff>
    </xdr:from>
    <xdr:ext cx="295275" cy="200025"/>
    <xdr:sp>
      <xdr:nvSpPr>
        <xdr:cNvPr id="7" name="TextBox 18"/>
        <xdr:cNvSpPr txBox="1">
          <a:spLocks noChangeArrowheads="1"/>
        </xdr:cNvSpPr>
      </xdr:nvSpPr>
      <xdr:spPr>
        <a:xfrm>
          <a:off x="4352925" y="15906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Exit</a:t>
          </a:r>
        </a:p>
      </xdr:txBody>
    </xdr:sp>
    <xdr:clientData/>
  </xdr:oneCellAnchor>
  <xdr:twoCellAnchor>
    <xdr:from>
      <xdr:col>1</xdr:col>
      <xdr:colOff>714375</xdr:colOff>
      <xdr:row>5</xdr:row>
      <xdr:rowOff>104775</xdr:rowOff>
    </xdr:from>
    <xdr:to>
      <xdr:col>6</xdr:col>
      <xdr:colOff>57150</xdr:colOff>
      <xdr:row>10</xdr:row>
      <xdr:rowOff>76200</xdr:rowOff>
    </xdr:to>
    <xdr:sp>
      <xdr:nvSpPr>
        <xdr:cNvPr id="8" name="AutoShape 21"/>
        <xdr:cNvSpPr>
          <a:spLocks/>
        </xdr:cNvSpPr>
      </xdr:nvSpPr>
      <xdr:spPr>
        <a:xfrm>
          <a:off x="1323975" y="914400"/>
          <a:ext cx="3028950" cy="781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266700</xdr:colOff>
      <xdr:row>3</xdr:row>
      <xdr:rowOff>76200</xdr:rowOff>
    </xdr:from>
    <xdr:ext cx="323850" cy="200025"/>
    <xdr:sp>
      <xdr:nvSpPr>
        <xdr:cNvPr id="9" name="TextBox 22"/>
        <xdr:cNvSpPr txBox="1">
          <a:spLocks noChangeArrowheads="1"/>
        </xdr:cNvSpPr>
      </xdr:nvSpPr>
      <xdr:spPr>
        <a:xfrm>
          <a:off x="1809750" y="56197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95%</a:t>
          </a:r>
        </a:p>
      </xdr:txBody>
    </xdr:sp>
    <xdr:clientData/>
  </xdr:oneCellAnchor>
  <xdr:oneCellAnchor>
    <xdr:from>
      <xdr:col>2</xdr:col>
      <xdr:colOff>342900</xdr:colOff>
      <xdr:row>7</xdr:row>
      <xdr:rowOff>9525</xdr:rowOff>
    </xdr:from>
    <xdr:ext cx="257175" cy="200025"/>
    <xdr:sp>
      <xdr:nvSpPr>
        <xdr:cNvPr id="10" name="TextBox 23"/>
        <xdr:cNvSpPr txBox="1">
          <a:spLocks noChangeArrowheads="1"/>
        </xdr:cNvSpPr>
      </xdr:nvSpPr>
      <xdr:spPr>
        <a:xfrm>
          <a:off x="1885950" y="11430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oneCellAnchor>
  <xdr:twoCellAnchor>
    <xdr:from>
      <xdr:col>5</xdr:col>
      <xdr:colOff>447675</xdr:colOff>
      <xdr:row>1</xdr:row>
      <xdr:rowOff>38100</xdr:rowOff>
    </xdr:from>
    <xdr:to>
      <xdr:col>7</xdr:col>
      <xdr:colOff>28575</xdr:colOff>
      <xdr:row>2</xdr:row>
      <xdr:rowOff>114300</xdr:rowOff>
    </xdr:to>
    <xdr:sp>
      <xdr:nvSpPr>
        <xdr:cNvPr id="11" name="Rectangle 24"/>
        <xdr:cNvSpPr>
          <a:spLocks/>
        </xdr:cNvSpPr>
      </xdr:nvSpPr>
      <xdr:spPr>
        <a:xfrm>
          <a:off x="3838575" y="200025"/>
          <a:ext cx="962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Blood test</a:t>
          </a:r>
        </a:p>
      </xdr:txBody>
    </xdr:sp>
    <xdr:clientData/>
  </xdr:twoCellAnchor>
  <xdr:twoCellAnchor>
    <xdr:from>
      <xdr:col>5</xdr:col>
      <xdr:colOff>28575</xdr:colOff>
      <xdr:row>2</xdr:row>
      <xdr:rowOff>0</xdr:rowOff>
    </xdr:from>
    <xdr:to>
      <xdr:col>5</xdr:col>
      <xdr:colOff>447675</xdr:colOff>
      <xdr:row>4</xdr:row>
      <xdr:rowOff>152400</xdr:rowOff>
    </xdr:to>
    <xdr:sp>
      <xdr:nvSpPr>
        <xdr:cNvPr id="12" name="AutoShape 25"/>
        <xdr:cNvSpPr>
          <a:spLocks/>
        </xdr:cNvSpPr>
      </xdr:nvSpPr>
      <xdr:spPr>
        <a:xfrm flipV="1">
          <a:off x="3419475" y="323850"/>
          <a:ext cx="41910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0</xdr:rowOff>
    </xdr:from>
    <xdr:to>
      <xdr:col>8</xdr:col>
      <xdr:colOff>228600</xdr:colOff>
      <xdr:row>4</xdr:row>
      <xdr:rowOff>28575</xdr:rowOff>
    </xdr:to>
    <xdr:sp>
      <xdr:nvSpPr>
        <xdr:cNvPr id="13" name="AutoShape 26"/>
        <xdr:cNvSpPr>
          <a:spLocks/>
        </xdr:cNvSpPr>
      </xdr:nvSpPr>
      <xdr:spPr>
        <a:xfrm>
          <a:off x="4800600" y="323850"/>
          <a:ext cx="6953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514350</xdr:colOff>
      <xdr:row>2</xdr:row>
      <xdr:rowOff>38100</xdr:rowOff>
    </xdr:from>
    <xdr:ext cx="323850" cy="200025"/>
    <xdr:sp>
      <xdr:nvSpPr>
        <xdr:cNvPr id="14" name="TextBox 27"/>
        <xdr:cNvSpPr txBox="1">
          <a:spLocks noChangeArrowheads="1"/>
        </xdr:cNvSpPr>
      </xdr:nvSpPr>
      <xdr:spPr>
        <a:xfrm>
          <a:off x="3371850" y="3619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33%</a:t>
          </a:r>
        </a:p>
      </xdr:txBody>
    </xdr:sp>
    <xdr:clientData/>
  </xdr:oneCellAnchor>
  <xdr:oneCellAnchor>
    <xdr:from>
      <xdr:col>5</xdr:col>
      <xdr:colOff>247650</xdr:colOff>
      <xdr:row>4</xdr:row>
      <xdr:rowOff>152400</xdr:rowOff>
    </xdr:from>
    <xdr:ext cx="323850" cy="200025"/>
    <xdr:sp>
      <xdr:nvSpPr>
        <xdr:cNvPr id="15" name="TextBox 28"/>
        <xdr:cNvSpPr txBox="1">
          <a:spLocks noChangeArrowheads="1"/>
        </xdr:cNvSpPr>
      </xdr:nvSpPr>
      <xdr:spPr>
        <a:xfrm>
          <a:off x="3638550" y="8001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67%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19050</xdr:rowOff>
    </xdr:from>
    <xdr:to>
      <xdr:col>13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009775" y="504825"/>
        <a:ext cx="59150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28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4.00390625" style="0" customWidth="1"/>
    <col min="3" max="4" width="9.8515625" style="0" customWidth="1"/>
    <col min="5" max="5" width="8.00390625" style="0" customWidth="1"/>
    <col min="6" max="6" width="13.57421875" style="0" customWidth="1"/>
    <col min="7" max="7" width="7.140625" style="0" customWidth="1"/>
    <col min="8" max="8" width="7.421875" style="0" customWidth="1"/>
    <col min="11" max="11" width="10.00390625" style="0" customWidth="1"/>
  </cols>
  <sheetData>
    <row r="1" spans="2:10" ht="12.75">
      <c r="B1" s="13"/>
      <c r="C1" s="13"/>
      <c r="D1" s="13"/>
      <c r="E1" s="13"/>
      <c r="F1" s="13"/>
      <c r="G1" s="13"/>
      <c r="H1" s="13"/>
      <c r="I1" s="13"/>
      <c r="J1" s="13"/>
    </row>
    <row r="2" spans="2:10" ht="12.75">
      <c r="B2" s="13"/>
      <c r="C2" s="13"/>
      <c r="D2" s="13"/>
      <c r="E2" s="13"/>
      <c r="F2" s="13"/>
      <c r="G2" s="13"/>
      <c r="H2" s="13"/>
      <c r="I2" s="13"/>
      <c r="J2" s="13"/>
    </row>
    <row r="3" spans="2:12" ht="12.75">
      <c r="B3" s="13"/>
      <c r="C3" s="13"/>
      <c r="D3" s="13"/>
      <c r="E3" s="13"/>
      <c r="F3" s="13"/>
      <c r="G3" s="13"/>
      <c r="H3" s="13"/>
      <c r="I3" s="13"/>
      <c r="J3" s="13"/>
      <c r="K3" s="10"/>
      <c r="L3" s="10"/>
    </row>
    <row r="4" spans="2:12" ht="12.75">
      <c r="B4" s="13"/>
      <c r="C4" s="13"/>
      <c r="D4" s="13"/>
      <c r="E4" s="13"/>
      <c r="F4" s="13"/>
      <c r="G4" s="13"/>
      <c r="H4" s="13"/>
      <c r="I4" s="13"/>
      <c r="J4" s="13"/>
      <c r="K4" s="10"/>
      <c r="L4" s="10"/>
    </row>
    <row r="5" spans="2:12" ht="12.75">
      <c r="B5" s="13"/>
      <c r="C5" s="13"/>
      <c r="D5" s="13"/>
      <c r="E5" s="13"/>
      <c r="F5" s="13"/>
      <c r="G5" s="13"/>
      <c r="H5" s="13"/>
      <c r="I5" s="13"/>
      <c r="J5" s="13"/>
      <c r="K5" s="10"/>
      <c r="L5" s="10"/>
    </row>
    <row r="6" spans="2:12" ht="12.75">
      <c r="B6" s="13"/>
      <c r="C6" s="13"/>
      <c r="D6" s="13"/>
      <c r="E6" s="13"/>
      <c r="F6" s="13"/>
      <c r="G6" s="13"/>
      <c r="H6" s="13"/>
      <c r="I6" s="13"/>
      <c r="J6" s="13"/>
      <c r="K6" s="10"/>
      <c r="L6" s="10"/>
    </row>
    <row r="7" spans="2:12" ht="12.75">
      <c r="B7" s="13"/>
      <c r="C7" s="13"/>
      <c r="D7" s="13"/>
      <c r="E7" s="13"/>
      <c r="F7" s="13"/>
      <c r="G7" s="13"/>
      <c r="H7" s="13"/>
      <c r="I7" s="13"/>
      <c r="J7" s="13"/>
      <c r="K7" s="10"/>
      <c r="L7" s="10"/>
    </row>
    <row r="8" spans="2:12" ht="12.75">
      <c r="B8" s="13"/>
      <c r="C8" s="13"/>
      <c r="D8" s="13"/>
      <c r="E8" s="13"/>
      <c r="F8" s="13"/>
      <c r="G8" s="13"/>
      <c r="H8" s="13"/>
      <c r="I8" s="13"/>
      <c r="J8" s="13"/>
      <c r="K8" s="10"/>
      <c r="L8" s="10"/>
    </row>
    <row r="9" spans="2:12" ht="12.75">
      <c r="B9" s="13"/>
      <c r="C9" s="13"/>
      <c r="D9" s="13"/>
      <c r="E9" s="13"/>
      <c r="F9" s="13"/>
      <c r="G9" s="13"/>
      <c r="H9" s="13"/>
      <c r="I9" s="13"/>
      <c r="J9" s="13"/>
      <c r="K9" s="10"/>
      <c r="L9" s="10"/>
    </row>
    <row r="10" spans="2:12" ht="12.75">
      <c r="B10" s="13"/>
      <c r="C10" s="13"/>
      <c r="D10" s="13"/>
      <c r="E10" s="13"/>
      <c r="F10" s="13"/>
      <c r="G10" s="13"/>
      <c r="H10" s="13"/>
      <c r="I10" s="13"/>
      <c r="J10" s="13"/>
      <c r="K10" s="10"/>
      <c r="L10" s="10"/>
    </row>
    <row r="11" spans="2:12" ht="12.75">
      <c r="B11" s="13"/>
      <c r="C11" s="13"/>
      <c r="D11" s="13"/>
      <c r="E11" s="13"/>
      <c r="F11" s="13"/>
      <c r="G11" s="13"/>
      <c r="H11" s="13"/>
      <c r="I11" s="13"/>
      <c r="J11" s="13"/>
      <c r="K11" s="10"/>
      <c r="L11" s="10"/>
    </row>
    <row r="12" spans="2:12" ht="12.75">
      <c r="B12" s="13"/>
      <c r="C12" s="13"/>
      <c r="D12" s="13"/>
      <c r="E12" s="13"/>
      <c r="F12" s="13"/>
      <c r="G12" s="13"/>
      <c r="H12" s="13"/>
      <c r="I12" s="13"/>
      <c r="J12" s="13"/>
      <c r="K12" s="10"/>
      <c r="L12" s="10"/>
    </row>
    <row r="13" spans="2:12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23" s="1" customFormat="1" ht="27.75" customHeight="1">
      <c r="B14" s="1" t="s">
        <v>0</v>
      </c>
      <c r="C14" s="1" t="s">
        <v>1</v>
      </c>
      <c r="D14" s="1" t="s">
        <v>2</v>
      </c>
      <c r="E14" s="1" t="s">
        <v>5</v>
      </c>
      <c r="F14" s="1" t="s">
        <v>3</v>
      </c>
      <c r="G14" s="1" t="s">
        <v>6</v>
      </c>
      <c r="H14" s="1" t="s">
        <v>7</v>
      </c>
      <c r="J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ht="12.75">
      <c r="B15" t="s">
        <v>11</v>
      </c>
      <c r="C15" s="5">
        <v>0.2</v>
      </c>
      <c r="D15" s="5">
        <v>1</v>
      </c>
      <c r="E15">
        <v>1</v>
      </c>
      <c r="F15" s="5">
        <f>restime(E15,D15,C15)</f>
        <v>1.25</v>
      </c>
      <c r="G15" s="5">
        <f>C15*D15/E15</f>
        <v>0.2</v>
      </c>
      <c r="H15" s="5">
        <f>erlangc(E15,G15)</f>
        <v>0.19999999999999996</v>
      </c>
      <c r="J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t="s">
        <v>14</v>
      </c>
      <c r="C16" s="5">
        <f>0.95*C15</f>
        <v>0.19</v>
      </c>
      <c r="D16" s="5">
        <v>5</v>
      </c>
      <c r="E16">
        <v>2</v>
      </c>
      <c r="F16" s="5">
        <f>restime(E16,D16,C16)</f>
        <v>6.45682001614205</v>
      </c>
      <c r="G16" s="5">
        <f>C16*D16/E16</f>
        <v>0.475</v>
      </c>
      <c r="H16" s="5">
        <f>erlangc(E16,G16)</f>
        <v>0.3059322033898305</v>
      </c>
      <c r="J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t="s">
        <v>15</v>
      </c>
      <c r="C17" s="5">
        <f>0.33*C16</f>
        <v>0.0627</v>
      </c>
      <c r="D17" s="5">
        <v>7</v>
      </c>
      <c r="E17">
        <v>1</v>
      </c>
      <c r="F17" s="5">
        <f>restime(E17,D17,C17)</f>
        <v>12.475494564248798</v>
      </c>
      <c r="G17" s="5">
        <f>C17*D17/E17</f>
        <v>0.43890000000000007</v>
      </c>
      <c r="H17" s="5">
        <f>erlangc(E17,G17)</f>
        <v>0.43890000000000007</v>
      </c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t="s">
        <v>16</v>
      </c>
      <c r="C18" s="5">
        <f>C16</f>
        <v>0.19</v>
      </c>
      <c r="D18" s="5">
        <v>10</v>
      </c>
      <c r="E18">
        <v>3</v>
      </c>
      <c r="F18" s="5">
        <f>restime(E18,D18,C18)</f>
        <v>13.62315778352966</v>
      </c>
      <c r="G18" s="5">
        <f>C18*D18/E18</f>
        <v>0.6333333333333333</v>
      </c>
      <c r="H18" s="5">
        <f>erlangc(E18,G18)</f>
        <v>0.39854735618826265</v>
      </c>
      <c r="J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9:15" ht="12.75">
      <c r="I19" s="3"/>
      <c r="J19" s="4"/>
      <c r="K19" s="4"/>
      <c r="L19" s="4"/>
      <c r="M19" s="4"/>
      <c r="N19" s="4"/>
      <c r="O19" s="4"/>
    </row>
    <row r="20" spans="2:15" ht="12.75">
      <c r="B20" s="11" t="s">
        <v>4</v>
      </c>
      <c r="C20" s="12"/>
      <c r="D20" s="12"/>
      <c r="E20" s="12"/>
      <c r="F20" s="2">
        <f>SUMPRODUCT(C15:C18,F15:F18)/C15</f>
        <v>24.23704645558012</v>
      </c>
      <c r="I20" s="3"/>
      <c r="J20" s="4"/>
      <c r="K20" s="4"/>
      <c r="L20" s="4"/>
      <c r="M20" s="4"/>
      <c r="N20" s="4"/>
      <c r="O20" s="4"/>
    </row>
    <row r="21" spans="2:15" ht="12.75">
      <c r="B21" s="11" t="s">
        <v>17</v>
      </c>
      <c r="C21" s="12"/>
      <c r="D21" s="12"/>
      <c r="E21" s="12"/>
      <c r="F21" s="2">
        <f>C15*F20</f>
        <v>4.8474092911160245</v>
      </c>
      <c r="I21" s="3"/>
      <c r="J21" s="4"/>
      <c r="K21" s="4"/>
      <c r="L21" s="4"/>
      <c r="M21" s="4"/>
      <c r="N21" s="4"/>
      <c r="O21" s="4"/>
    </row>
    <row r="22" spans="5:15" ht="12.75">
      <c r="E22" t="s">
        <v>13</v>
      </c>
      <c r="H22" s="3"/>
      <c r="I22" s="4"/>
      <c r="J22" s="4"/>
      <c r="K22" s="4"/>
      <c r="L22" s="4"/>
      <c r="M22" s="4"/>
      <c r="N22" s="4"/>
      <c r="O22" s="4"/>
    </row>
    <row r="23" spans="8:15" ht="12.75">
      <c r="H23" s="3"/>
      <c r="I23" s="4"/>
      <c r="J23" s="4"/>
      <c r="K23" s="4"/>
      <c r="L23" s="4"/>
      <c r="M23" s="4"/>
      <c r="N23" s="4"/>
      <c r="O23" s="4"/>
    </row>
    <row r="24" spans="2:15" ht="12.75">
      <c r="B24" t="s">
        <v>12</v>
      </c>
      <c r="H24" s="3"/>
      <c r="I24" s="4"/>
      <c r="J24" s="4"/>
      <c r="K24" s="4"/>
      <c r="L24" s="4"/>
      <c r="M24" s="4"/>
      <c r="N24" s="4"/>
      <c r="O24" s="4"/>
    </row>
    <row r="25" spans="2:15" ht="12.75">
      <c r="B25" t="s">
        <v>19</v>
      </c>
      <c r="H25" s="1"/>
      <c r="I25" s="4"/>
      <c r="J25" s="4"/>
      <c r="K25" s="4"/>
      <c r="L25" s="4"/>
      <c r="M25" s="4"/>
      <c r="N25" s="4"/>
      <c r="O25" s="4"/>
    </row>
    <row r="26" spans="2:15" ht="12.75">
      <c r="B26" t="s">
        <v>18</v>
      </c>
      <c r="H26" s="1"/>
      <c r="I26" s="4"/>
      <c r="J26" s="4"/>
      <c r="K26" s="4"/>
      <c r="L26" s="4"/>
      <c r="M26" s="4"/>
      <c r="N26" s="4"/>
      <c r="O26" s="4"/>
    </row>
    <row r="28" ht="12.75">
      <c r="B28" t="s">
        <v>20</v>
      </c>
    </row>
  </sheetData>
  <mergeCells count="3">
    <mergeCell ref="B20:E20"/>
    <mergeCell ref="B21:E21"/>
    <mergeCell ref="B1:J12"/>
  </mergeCells>
  <printOptions gridLines="1"/>
  <pageMargins left="0.5" right="0.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1"/>
  <sheetViews>
    <sheetView workbookViewId="0" topLeftCell="A1">
      <selection activeCell="C2" sqref="C2"/>
    </sheetView>
  </sheetViews>
  <sheetFormatPr defaultColWidth="9.140625" defaultRowHeight="12.75"/>
  <cols>
    <col min="1" max="1" width="9.140625" style="9" customWidth="1"/>
  </cols>
  <sheetData>
    <row r="1" spans="1:3" s="1" customFormat="1" ht="38.25">
      <c r="A1" s="7" t="s">
        <v>10</v>
      </c>
      <c r="B1" s="1" t="s">
        <v>8</v>
      </c>
      <c r="C1" s="1" t="s">
        <v>9</v>
      </c>
    </row>
    <row r="2" spans="1:3" ht="12.75">
      <c r="A2" s="8">
        <v>0.75</v>
      </c>
      <c r="B2" s="2">
        <f>1/(1-A2)</f>
        <v>4</v>
      </c>
      <c r="C2" s="2">
        <f>restime(4,1,4*A2)</f>
        <v>1.509433962264151</v>
      </c>
    </row>
    <row r="3" spans="1:3" ht="12.75">
      <c r="A3" s="8">
        <f>0.01+A2</f>
        <v>0.76</v>
      </c>
      <c r="B3" s="2">
        <f aca="true" t="shared" si="0" ref="B3:B26">1/(1-A3)</f>
        <v>4.166666666666667</v>
      </c>
      <c r="C3" s="2">
        <f aca="true" t="shared" si="1" ref="C3:C26">restime(4,1,4*A3)</f>
        <v>1.5482779148602284</v>
      </c>
    </row>
    <row r="4" spans="1:3" ht="12.75">
      <c r="A4" s="8">
        <f aca="true" t="shared" si="2" ref="A4:A26">0.01+A3</f>
        <v>0.77</v>
      </c>
      <c r="B4" s="2">
        <f t="shared" si="0"/>
        <v>4.347826086956522</v>
      </c>
      <c r="C4" s="2">
        <f t="shared" si="1"/>
        <v>1.5907671105260233</v>
      </c>
    </row>
    <row r="5" spans="1:3" ht="12.75">
      <c r="A5" s="8">
        <f t="shared" si="2"/>
        <v>0.78</v>
      </c>
      <c r="B5" s="2">
        <f t="shared" si="0"/>
        <v>4.545454545454546</v>
      </c>
      <c r="C5" s="2">
        <f t="shared" si="1"/>
        <v>1.6373955905757827</v>
      </c>
    </row>
    <row r="6" spans="1:3" ht="12.75">
      <c r="A6" s="8">
        <f t="shared" si="2"/>
        <v>0.79</v>
      </c>
      <c r="B6" s="2">
        <f t="shared" si="0"/>
        <v>4.761904761904763</v>
      </c>
      <c r="C6" s="2">
        <f t="shared" si="1"/>
        <v>1.6887514948926667</v>
      </c>
    </row>
    <row r="7" spans="1:3" ht="12.75">
      <c r="A7" s="8">
        <f t="shared" si="2"/>
        <v>0.8</v>
      </c>
      <c r="B7" s="2">
        <f t="shared" si="0"/>
        <v>5.000000000000001</v>
      </c>
      <c r="C7" s="2">
        <f t="shared" si="1"/>
        <v>1.7455405897342557</v>
      </c>
    </row>
    <row r="8" spans="1:3" ht="12.75">
      <c r="A8" s="8">
        <f t="shared" si="2"/>
        <v>0.81</v>
      </c>
      <c r="B8" s="2">
        <f t="shared" si="0"/>
        <v>5.263157894736843</v>
      </c>
      <c r="C8" s="2">
        <f t="shared" si="1"/>
        <v>1.8086172251519066</v>
      </c>
    </row>
    <row r="9" spans="1:3" ht="12.75">
      <c r="A9" s="8">
        <f t="shared" si="2"/>
        <v>0.8200000000000001</v>
      </c>
      <c r="B9" s="2">
        <f t="shared" si="0"/>
        <v>5.555555555555557</v>
      </c>
      <c r="C9" s="2">
        <f t="shared" si="1"/>
        <v>1.8790256113298758</v>
      </c>
    </row>
    <row r="10" spans="1:3" ht="12.75">
      <c r="A10" s="8">
        <f t="shared" si="2"/>
        <v>0.8300000000000001</v>
      </c>
      <c r="B10" s="2">
        <f t="shared" si="0"/>
        <v>5.882352941176473</v>
      </c>
      <c r="C10" s="2">
        <f t="shared" si="1"/>
        <v>1.9580556628230512</v>
      </c>
    </row>
    <row r="11" spans="1:3" ht="12.75">
      <c r="A11" s="8">
        <f t="shared" si="2"/>
        <v>0.8400000000000001</v>
      </c>
      <c r="B11" s="2">
        <f t="shared" si="0"/>
        <v>6.2500000000000036</v>
      </c>
      <c r="C11" s="2">
        <f t="shared" si="1"/>
        <v>2.04731978416104</v>
      </c>
    </row>
    <row r="12" spans="1:3" ht="12.75">
      <c r="A12" s="8">
        <f t="shared" si="2"/>
        <v>0.8500000000000001</v>
      </c>
      <c r="B12" s="2">
        <f t="shared" si="0"/>
        <v>6.6666666666666705</v>
      </c>
      <c r="C12" s="2">
        <f t="shared" si="1"/>
        <v>2.1488603694686317</v>
      </c>
    </row>
    <row r="13" spans="1:3" ht="12.75">
      <c r="A13" s="8">
        <f t="shared" si="2"/>
        <v>0.8600000000000001</v>
      </c>
      <c r="B13" s="2">
        <f t="shared" si="0"/>
        <v>7.142857142857148</v>
      </c>
      <c r="C13" s="2">
        <f t="shared" si="1"/>
        <v>2.2653033731235634</v>
      </c>
    </row>
    <row r="14" spans="1:3" ht="12.75">
      <c r="A14" s="8">
        <f t="shared" si="2"/>
        <v>0.8700000000000001</v>
      </c>
      <c r="B14" s="2">
        <f t="shared" si="0"/>
        <v>7.692307692307699</v>
      </c>
      <c r="C14" s="2">
        <f t="shared" si="1"/>
        <v>2.400082758946315</v>
      </c>
    </row>
    <row r="15" spans="1:3" ht="12.75">
      <c r="A15" s="8">
        <f t="shared" si="2"/>
        <v>0.8800000000000001</v>
      </c>
      <c r="B15" s="2">
        <f t="shared" si="0"/>
        <v>8.333333333333341</v>
      </c>
      <c r="C15" s="2">
        <f t="shared" si="1"/>
        <v>2.5577771737458947</v>
      </c>
    </row>
    <row r="16" spans="1:3" ht="12.75">
      <c r="A16" s="8">
        <f t="shared" si="2"/>
        <v>0.8900000000000001</v>
      </c>
      <c r="B16" s="2">
        <f t="shared" si="0"/>
        <v>9.0909090909091</v>
      </c>
      <c r="C16" s="2">
        <f t="shared" si="1"/>
        <v>2.744630260735053</v>
      </c>
    </row>
    <row r="17" spans="1:3" ht="12.75">
      <c r="A17" s="8">
        <f t="shared" si="2"/>
        <v>0.9000000000000001</v>
      </c>
      <c r="B17" s="2">
        <f t="shared" si="0"/>
        <v>10.000000000000014</v>
      </c>
      <c r="C17" s="2">
        <f t="shared" si="1"/>
        <v>2.9693831607384094</v>
      </c>
    </row>
    <row r="18" spans="1:3" ht="12.75">
      <c r="A18" s="8">
        <f t="shared" si="2"/>
        <v>0.9100000000000001</v>
      </c>
      <c r="B18" s="2">
        <f t="shared" si="0"/>
        <v>11.111111111111128</v>
      </c>
      <c r="C18" s="2">
        <f t="shared" si="1"/>
        <v>3.2446620139371127</v>
      </c>
    </row>
    <row r="19" spans="1:3" ht="12.75">
      <c r="A19" s="8">
        <f t="shared" si="2"/>
        <v>0.9200000000000002</v>
      </c>
      <c r="B19" s="2">
        <f t="shared" si="0"/>
        <v>12.500000000000023</v>
      </c>
      <c r="C19" s="2">
        <f t="shared" si="1"/>
        <v>3.5894060876364318</v>
      </c>
    </row>
    <row r="20" spans="1:3" ht="12.75">
      <c r="A20" s="8">
        <f t="shared" si="2"/>
        <v>0.9300000000000002</v>
      </c>
      <c r="B20" s="2">
        <f t="shared" si="0"/>
        <v>14.285714285714318</v>
      </c>
      <c r="C20" s="2">
        <f t="shared" si="1"/>
        <v>4.033377156097651</v>
      </c>
    </row>
    <row r="21" spans="1:3" ht="12.75">
      <c r="A21" s="8">
        <f t="shared" si="2"/>
        <v>0.9400000000000002</v>
      </c>
      <c r="B21" s="2">
        <f t="shared" si="0"/>
        <v>16.666666666666714</v>
      </c>
      <c r="C21" s="2">
        <f t="shared" si="1"/>
        <v>4.626178259863137</v>
      </c>
    </row>
    <row r="22" spans="1:3" ht="12.75">
      <c r="A22" s="8">
        <f t="shared" si="2"/>
        <v>0.9500000000000002</v>
      </c>
      <c r="B22" s="2">
        <f t="shared" si="0"/>
        <v>20.00000000000007</v>
      </c>
      <c r="C22" s="2">
        <f t="shared" si="1"/>
        <v>5.457094975888386</v>
      </c>
    </row>
    <row r="23" spans="1:3" ht="12.75">
      <c r="A23" s="8">
        <f t="shared" si="2"/>
        <v>0.9600000000000002</v>
      </c>
      <c r="B23" s="2">
        <f t="shared" si="0"/>
        <v>25.000000000000117</v>
      </c>
      <c r="C23" s="2">
        <f t="shared" si="1"/>
        <v>6.704698592421155</v>
      </c>
    </row>
    <row r="24" spans="1:3" ht="12.75">
      <c r="A24" s="8">
        <f t="shared" si="2"/>
        <v>0.9700000000000002</v>
      </c>
      <c r="B24" s="2">
        <f t="shared" si="0"/>
        <v>33.33333333333355</v>
      </c>
      <c r="C24" s="2">
        <f t="shared" si="1"/>
        <v>8.785655633072746</v>
      </c>
    </row>
    <row r="25" spans="1:3" ht="12.75">
      <c r="A25" s="8">
        <f t="shared" si="2"/>
        <v>0.9800000000000002</v>
      </c>
      <c r="B25" s="2">
        <f t="shared" si="0"/>
        <v>50.00000000000051</v>
      </c>
      <c r="C25" s="2">
        <f t="shared" si="1"/>
        <v>12.949965952304332</v>
      </c>
    </row>
    <row r="26" spans="1:3" ht="12.75">
      <c r="A26" s="8">
        <f t="shared" si="2"/>
        <v>0.9900000000000002</v>
      </c>
      <c r="B26" s="2">
        <f t="shared" si="0"/>
        <v>100.00000000000213</v>
      </c>
      <c r="C26" s="2">
        <f t="shared" si="1"/>
        <v>25.4476294023291</v>
      </c>
    </row>
    <row r="27" spans="1:3" ht="12.75">
      <c r="A27" s="8"/>
      <c r="B27" s="2"/>
      <c r="C27" s="2"/>
    </row>
    <row r="28" spans="1:3" ht="12.75">
      <c r="A28" s="8"/>
      <c r="B28" s="2"/>
      <c r="C28" s="2"/>
    </row>
    <row r="29" spans="1:3" ht="12.75">
      <c r="A29" s="8"/>
      <c r="B29" s="2"/>
      <c r="C29" s="2"/>
    </row>
    <row r="30" spans="1:3" ht="12.75">
      <c r="A30" s="8"/>
      <c r="B30" s="2"/>
      <c r="C30" s="2"/>
    </row>
    <row r="31" spans="1:3" ht="12.75">
      <c r="A31" s="8"/>
      <c r="B31" s="2"/>
      <c r="C31" s="2"/>
    </row>
    <row r="32" spans="1:3" ht="12.75">
      <c r="A32" s="8"/>
      <c r="B32" s="2"/>
      <c r="C32" s="2"/>
    </row>
    <row r="33" spans="1:3" ht="12.75">
      <c r="A33" s="8"/>
      <c r="B33" s="2"/>
      <c r="C33" s="2"/>
    </row>
    <row r="34" spans="1:3" ht="12.75">
      <c r="A34" s="8"/>
      <c r="B34" s="2"/>
      <c r="C34" s="2"/>
    </row>
    <row r="35" spans="1:3" ht="12.75">
      <c r="A35" s="8"/>
      <c r="B35" s="2"/>
      <c r="C35" s="2"/>
    </row>
    <row r="36" spans="1:3" ht="12.75">
      <c r="A36" s="8"/>
      <c r="B36" s="2"/>
      <c r="C36" s="2"/>
    </row>
    <row r="37" spans="1:3" ht="12.75">
      <c r="A37" s="8"/>
      <c r="B37" s="2"/>
      <c r="C37" s="2"/>
    </row>
    <row r="38" spans="1:3" ht="12.75">
      <c r="A38" s="8"/>
      <c r="B38" s="2"/>
      <c r="C38" s="2"/>
    </row>
    <row r="39" spans="1:3" ht="12.75">
      <c r="A39" s="8"/>
      <c r="B39" s="2"/>
      <c r="C39" s="2"/>
    </row>
    <row r="40" spans="1:3" ht="12.75">
      <c r="A40" s="8"/>
      <c r="B40" s="2"/>
      <c r="C40" s="2"/>
    </row>
    <row r="41" spans="1:3" ht="12.75">
      <c r="A41" s="8"/>
      <c r="B41" s="2"/>
      <c r="C41" s="2"/>
    </row>
  </sheetData>
  <printOptions/>
  <pageMargins left="0.75" right="0.75" top="0.77" bottom="0.78" header="0.47" footer="0.46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Queueing model of a voting system</dc:title>
  <dc:subject/>
  <dc:creator>Don Swartwout</dc:creator>
  <cp:keywords/>
  <dc:description/>
  <cp:lastModifiedBy>Don Swartwout</cp:lastModifiedBy>
  <cp:lastPrinted>2005-10-23T23:21:59Z</cp:lastPrinted>
  <dcterms:created xsi:type="dcterms:W3CDTF">2005-02-24T04:34:54Z</dcterms:created>
  <dcterms:modified xsi:type="dcterms:W3CDTF">2006-06-15T02:45:45Z</dcterms:modified>
  <cp:category/>
  <cp:version/>
  <cp:contentType/>
  <cp:contentStatus/>
</cp:coreProperties>
</file>